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253A01C0-1375-405E-8824-E1AE1DCEDC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denverfestigung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7" l="1"/>
  <c r="E16" i="7" l="1"/>
  <c r="E17" i="7" s="1"/>
  <c r="A23" i="7" s="1"/>
  <c r="C40" i="7"/>
  <c r="E34" i="7" l="1"/>
  <c r="E20" i="7" l="1"/>
  <c r="E14" i="7"/>
  <c r="E13" i="7"/>
  <c r="F5" i="7"/>
  <c r="E11" i="7" l="1"/>
  <c r="E18" i="7" s="1"/>
  <c r="E37" i="7"/>
  <c r="E39" i="7"/>
  <c r="E35" i="7" l="1"/>
  <c r="E40" i="7" l="1"/>
  <c r="E36" i="7"/>
  <c r="F20" i="7"/>
  <c r="D40" i="7" s="1"/>
</calcChain>
</file>

<file path=xl/sharedStrings.xml><?xml version="1.0" encoding="utf-8"?>
<sst xmlns="http://schemas.openxmlformats.org/spreadsheetml/2006/main" count="49" uniqueCount="40">
  <si>
    <t>Bauseits:  optimaler Proctorwassergehalt und Mischungsverhältnis des Additives mit Bindemitteln zur Erreichung der optimalen Verdichtung</t>
  </si>
  <si>
    <t>%</t>
  </si>
  <si>
    <t>Proctortrockendichte des optimal verdichteten Bodens :</t>
  </si>
  <si>
    <t>Wassergehalt auf der Baustelle vor Einbringung der Bindemittel:</t>
  </si>
  <si>
    <t>Zementzugabe :</t>
  </si>
  <si>
    <t>Kalkzugabe (bei Mischbinder prozentuelle Aufteilung beachten):</t>
  </si>
  <si>
    <r>
      <t>Ausführung als Bodenverfestigung  in 1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</si>
  <si>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Gerechneter theoretischer optimaler Wassergehalt w</t>
    </r>
    <r>
      <rPr>
        <vertAlign val="subscript"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des Bodens ohne Bindemittel
(nur zur Bestimmung des Additves Anteil von 1:175 zum optimalen Proctor Wassergehalt):</t>
    </r>
  </si>
  <si>
    <t>% )</t>
  </si>
  <si>
    <t>Bindemittel Total :</t>
  </si>
  <si>
    <t>Brerechnung der Bindemittel nach TP Beton-StB :</t>
  </si>
  <si>
    <t>kg /m3</t>
  </si>
  <si>
    <t>Absorbierendes Wasser durch Bindemittelzugabe :</t>
  </si>
  <si>
    <r>
      <t>Liter /m</t>
    </r>
    <r>
      <rPr>
        <vertAlign val="superscript"/>
        <sz val="11"/>
        <color theme="1"/>
        <rFont val="Calibri"/>
        <family val="2"/>
        <scheme val="minor"/>
      </rPr>
      <t>3</t>
    </r>
  </si>
  <si>
    <t>Wasserzugabe :</t>
  </si>
  <si>
    <r>
      <t>Liter 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</si>
  <si>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Additiv erforderlich :</t>
  </si>
  <si>
    <t>Mischungsverhältnis von Additiv und Wasser zur Einbringung im Baumischverfahren zur optimalen Verdichtung:</t>
  </si>
  <si>
    <t>Projekt:</t>
  </si>
  <si>
    <t>Eingaben zur Bodenverfestigung :</t>
  </si>
  <si>
    <t>Frästiefe :</t>
  </si>
  <si>
    <t>m</t>
  </si>
  <si>
    <t>Frasbreite :</t>
  </si>
  <si>
    <t>Fräslänge :</t>
  </si>
  <si>
    <t>Ergebnisse :</t>
  </si>
  <si>
    <t>Quadratmeter Fräsfläche :</t>
  </si>
  <si>
    <r>
      <t>m</t>
    </r>
    <r>
      <rPr>
        <vertAlign val="superscript"/>
        <sz val="11"/>
        <rFont val="Calibri"/>
        <family val="2"/>
        <scheme val="minor"/>
      </rPr>
      <t>2</t>
    </r>
  </si>
  <si>
    <t>Liter Additiv gesamt :</t>
  </si>
  <si>
    <t>Liter</t>
  </si>
  <si>
    <t>Zusätzlicher Wasserbedarf zu Bodenverfestigung :</t>
  </si>
  <si>
    <t>Bindemittel gesamt :</t>
  </si>
  <si>
    <t>Tonnen</t>
  </si>
  <si>
    <t>Einstreumenge Bindemittel :</t>
  </si>
  <si>
    <r>
      <t>kg/m</t>
    </r>
    <r>
      <rPr>
        <b/>
        <vertAlign val="superscript"/>
        <sz val="12"/>
        <rFont val="Calibri"/>
        <family val="2"/>
        <scheme val="minor"/>
      </rPr>
      <t>2</t>
    </r>
  </si>
  <si>
    <t>Zugabewasser mit Additiv      =</t>
  </si>
  <si>
    <r>
      <t>Liter/m</t>
    </r>
    <r>
      <rPr>
        <b/>
        <vertAlign val="superscript"/>
        <sz val="12"/>
        <rFont val="Calibri"/>
        <family val="2"/>
        <scheme val="minor"/>
      </rPr>
      <t>2</t>
    </r>
  </si>
  <si>
    <t>Anmerkung: Hier mit einer theoretischen Verdichtung von 100% gerechnet.  Der zweckmäßigste Einbauwassergehalt liegt bei 0,93 Wpr bei F3 Böden.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</si>
  <si>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</si>
  <si>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Soll-Werte aus Eignungsprüfung / Erstprüfung:</t>
  </si>
  <si>
    <r>
      <t>optimaler Wassergehalt w</t>
    </r>
    <r>
      <rPr>
        <vertAlign val="subscript"/>
        <sz val="11"/>
        <color rgb="FFFF0000"/>
        <rFont val="Calibri"/>
        <family val="2"/>
        <scheme val="minor"/>
      </rPr>
      <t>Pr</t>
    </r>
    <r>
      <rPr>
        <sz val="11"/>
        <color rgb="FFFF0000"/>
        <rFont val="Calibri"/>
        <family val="2"/>
        <scheme val="minor"/>
      </rPr>
      <t xml:space="preserve"> des Bodens mit Bindemittel aus Eignungsprüfung: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</si>
</sst>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00"/>
    <numFmt numFmtId="166" formatCode="0.0"/>
    <numFmt numFmtId="167" formatCode="&quot;( &quot;0.00"/>
    <numFmt numFmtId="168" formatCode="0.0&quot; Teilen Wasser :&quot;"/>
    <numFmt numFmtId="169" formatCode="_-* #,##0.00\ [$€-407]_-;\-* #,##0.00\ [$€-407]_-;_-* &quot;-&quot;??\ [$€-407]_-;_-@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2" fontId="2" fillId="2" borderId="0" xfId="1" applyNumberFormat="1" applyFont="1" applyFill="1" applyBorder="1"/>
    <xf numFmtId="0" fontId="2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2" fontId="6" fillId="2" borderId="0" xfId="0" applyNumberFormat="1" applyFont="1" applyFill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165" fontId="0" fillId="0" borderId="0" xfId="0" applyNumberFormat="1" applyFill="1" applyBorder="1"/>
    <xf numFmtId="166" fontId="0" fillId="2" borderId="0" xfId="0" applyNumberFormat="1" applyFill="1" applyBorder="1"/>
    <xf numFmtId="166" fontId="3" fillId="2" borderId="0" xfId="0" applyNumberFormat="1" applyFont="1" applyFill="1" applyBorder="1"/>
    <xf numFmtId="2" fontId="3" fillId="2" borderId="0" xfId="0" applyNumberFormat="1" applyFont="1" applyFill="1" applyBorder="1"/>
    <xf numFmtId="165" fontId="3" fillId="2" borderId="0" xfId="0" applyNumberFormat="1" applyFont="1" applyFill="1" applyBorder="1"/>
    <xf numFmtId="0" fontId="0" fillId="2" borderId="0" xfId="0" applyFill="1" applyBorder="1" applyAlignment="1">
      <alignment horizontal="left" indent="2"/>
    </xf>
    <xf numFmtId="164" fontId="0" fillId="2" borderId="0" xfId="0" applyNumberFormat="1" applyFill="1" applyBorder="1"/>
    <xf numFmtId="2" fontId="15" fillId="2" borderId="0" xfId="1" applyNumberFormat="1" applyFont="1" applyFill="1" applyBorder="1"/>
    <xf numFmtId="0" fontId="15" fillId="2" borderId="0" xfId="0" applyFont="1" applyFill="1" applyBorder="1"/>
    <xf numFmtId="2" fontId="15" fillId="2" borderId="0" xfId="0" applyNumberFormat="1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7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0" fontId="4" fillId="2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/>
    <xf numFmtId="0" fontId="0" fillId="3" borderId="0" xfId="0" applyFill="1" applyBorder="1" applyAlignment="1">
      <alignment horizontal="left" indent="2"/>
    </xf>
    <xf numFmtId="2" fontId="2" fillId="3" borderId="0" xfId="1" applyNumberFormat="1" applyFont="1" applyFill="1" applyBorder="1"/>
    <xf numFmtId="0" fontId="6" fillId="3" borderId="0" xfId="0" applyFont="1" applyFill="1" applyBorder="1"/>
    <xf numFmtId="2" fontId="6" fillId="3" borderId="0" xfId="1" applyNumberFormat="1" applyFont="1" applyFill="1" applyBorder="1"/>
    <xf numFmtId="2" fontId="6" fillId="3" borderId="0" xfId="0" applyNumberFormat="1" applyFont="1" applyFill="1" applyBorder="1"/>
    <xf numFmtId="164" fontId="0" fillId="3" borderId="0" xfId="0" applyNumberFormat="1" applyFill="1" applyBorder="1"/>
    <xf numFmtId="164" fontId="0" fillId="3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2"/>
    </xf>
    <xf numFmtId="164" fontId="3" fillId="2" borderId="0" xfId="0" applyNumberFormat="1" applyFont="1" applyFill="1" applyBorder="1"/>
    <xf numFmtId="2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13" fillId="2" borderId="0" xfId="0" applyFont="1" applyFill="1" applyBorder="1"/>
    <xf numFmtId="2" fontId="6" fillId="2" borderId="0" xfId="1" applyNumberFormat="1" applyFont="1" applyFill="1" applyBorder="1"/>
    <xf numFmtId="3" fontId="0" fillId="2" borderId="0" xfId="0" applyNumberFormat="1" applyFill="1" applyBorder="1"/>
    <xf numFmtId="164" fontId="0" fillId="2" borderId="0" xfId="1" applyNumberFormat="1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left" indent="2"/>
    </xf>
    <xf numFmtId="2" fontId="18" fillId="2" borderId="0" xfId="0" applyNumberFormat="1" applyFont="1" applyFill="1" applyBorder="1"/>
    <xf numFmtId="2" fontId="0" fillId="2" borderId="0" xfId="0" applyNumberFormat="1" applyFill="1" applyBorder="1" applyAlignment="1">
      <alignment horizontal="left" indent="2"/>
    </xf>
    <xf numFmtId="0" fontId="21" fillId="2" borderId="0" xfId="0" applyFont="1" applyFill="1" applyBorder="1" applyAlignment="1">
      <alignment horizontal="left" indent="2"/>
    </xf>
    <xf numFmtId="167" fontId="0" fillId="2" borderId="0" xfId="0" applyNumberFormat="1" applyFill="1" applyBorder="1"/>
    <xf numFmtId="0" fontId="17" fillId="2" borderId="0" xfId="0" applyFont="1" applyFill="1" applyBorder="1" applyAlignment="1">
      <alignment horizontal="right"/>
    </xf>
    <xf numFmtId="168" fontId="17" fillId="2" borderId="0" xfId="0" applyNumberFormat="1" applyFont="1" applyFill="1" applyBorder="1" applyAlignment="1">
      <alignment horizontal="left"/>
    </xf>
    <xf numFmtId="169" fontId="0" fillId="3" borderId="0" xfId="0" applyNumberFormat="1" applyFill="1" applyBorder="1"/>
    <xf numFmtId="0" fontId="20" fillId="2" borderId="0" xfId="0" applyFont="1" applyFill="1" applyBorder="1" applyAlignment="1">
      <alignment horizontal="center"/>
    </xf>
    <xf numFmtId="9" fontId="0" fillId="3" borderId="0" xfId="1" applyFont="1" applyFill="1" applyBorder="1"/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 indent="2"/>
    </xf>
    <xf numFmtId="16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wrapText="1" indent="2"/>
    </xf>
    <xf numFmtId="2" fontId="0" fillId="4" borderId="0" xfId="0" applyNumberFormat="1" applyFill="1" applyBorder="1"/>
    <xf numFmtId="166" fontId="2" fillId="3" borderId="0" xfId="0" applyNumberFormat="1" applyFont="1" applyFill="1" applyBorder="1"/>
    <xf numFmtId="0" fontId="0" fillId="4" borderId="0" xfId="0" applyFill="1" applyBorder="1" applyAlignment="1">
      <alignment horizontal="left" indent="2"/>
    </xf>
    <xf numFmtId="0" fontId="0" fillId="4" borderId="0" xfId="0" applyFill="1" applyBorder="1"/>
    <xf numFmtId="0" fontId="6" fillId="4" borderId="0" xfId="0" applyFont="1" applyFill="1" applyBorder="1"/>
    <xf numFmtId="164" fontId="0" fillId="4" borderId="0" xfId="0" applyNumberFormat="1" applyFill="1" applyBorder="1"/>
    <xf numFmtId="166" fontId="17" fillId="2" borderId="0" xfId="0" applyNumberFormat="1" applyFont="1" applyFill="1" applyBorder="1"/>
    <xf numFmtId="165" fontId="6" fillId="2" borderId="0" xfId="1" applyNumberFormat="1" applyFont="1" applyFill="1" applyBorder="1"/>
    <xf numFmtId="170" fontId="0" fillId="2" borderId="0" xfId="0" applyNumberFormat="1" applyFill="1" applyBorder="1"/>
    <xf numFmtId="2" fontId="3" fillId="0" borderId="0" xfId="0" applyNumberFormat="1" applyFont="1" applyFill="1" applyBorder="1"/>
    <xf numFmtId="2" fontId="22" fillId="2" borderId="0" xfId="0" applyNumberFormat="1" applyFont="1" applyFill="1" applyBorder="1"/>
    <xf numFmtId="0" fontId="2" fillId="2" borderId="0" xfId="0" applyFont="1" applyFill="1" applyBorder="1" applyAlignment="1">
      <alignment horizontal="left" indent="2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4D9B-952C-49A1-9776-514EF010D315}">
  <dimension ref="A1:T42"/>
  <sheetViews>
    <sheetView tabSelected="1" zoomScale="110" zoomScaleNormal="110" workbookViewId="0">
      <selection sqref="A1:F1"/>
    </sheetView>
  </sheetViews>
  <sheetFormatPr baseColWidth="10" defaultColWidth="9.140625" defaultRowHeight="15" x14ac:dyDescent="0.25"/>
  <cols>
    <col min="1" max="1" width="17.42578125" style="20" customWidth="1"/>
    <col min="2" max="2" width="16.140625" style="20" customWidth="1"/>
    <col min="3" max="3" width="24.140625" style="20" customWidth="1"/>
    <col min="4" max="4" width="22.28515625" style="20" customWidth="1"/>
    <col min="5" max="5" width="13.140625" style="20" customWidth="1"/>
    <col min="6" max="6" width="12" style="20" customWidth="1"/>
    <col min="7" max="11" width="9.140625" style="20"/>
    <col min="12" max="12" width="12.28515625" style="20" customWidth="1"/>
    <col min="13" max="16384" width="9.140625" style="20"/>
  </cols>
  <sheetData>
    <row r="1" spans="1:20" s="21" customFormat="1" ht="57.75" customHeight="1" x14ac:dyDescent="0.3">
      <c r="A1" s="58" t="s">
        <v>0</v>
      </c>
      <c r="B1" s="58"/>
      <c r="C1" s="58"/>
      <c r="D1" s="58"/>
      <c r="E1" s="58"/>
      <c r="F1" s="58"/>
      <c r="O1" s="22"/>
      <c r="P1" s="23"/>
    </row>
    <row r="2" spans="1:20" ht="17.25" customHeight="1" x14ac:dyDescent="0.25">
      <c r="A2" s="1"/>
      <c r="B2" s="1"/>
      <c r="C2" s="1"/>
      <c r="D2" s="1"/>
      <c r="E2" s="1"/>
      <c r="F2" s="1"/>
    </row>
    <row r="3" spans="1:20" ht="17.25" customHeight="1" x14ac:dyDescent="0.3">
      <c r="A3" s="50" t="s">
        <v>38</v>
      </c>
      <c r="B3" s="2"/>
      <c r="C3" s="1"/>
      <c r="D3" s="1"/>
      <c r="E3" s="1"/>
      <c r="F3" s="1"/>
      <c r="O3" s="25"/>
      <c r="P3" s="26"/>
    </row>
    <row r="4" spans="1:20" ht="17.25" customHeight="1" x14ac:dyDescent="0.35">
      <c r="A4" s="75" t="s">
        <v>39</v>
      </c>
      <c r="B4" s="4"/>
      <c r="C4" s="4"/>
      <c r="D4" s="4"/>
      <c r="E4" s="17">
        <v>16.2</v>
      </c>
      <c r="F4" s="18" t="s">
        <v>1</v>
      </c>
      <c r="O4" s="27"/>
      <c r="S4" s="28"/>
    </row>
    <row r="5" spans="1:20" ht="17.25" customHeight="1" x14ac:dyDescent="0.25">
      <c r="A5" s="75" t="s">
        <v>2</v>
      </c>
      <c r="B5" s="4"/>
      <c r="C5" s="4"/>
      <c r="D5" s="4"/>
      <c r="E5" s="18">
        <v>1.78</v>
      </c>
      <c r="F5" s="18" t="str">
        <f>"g/cm3"</f>
        <v>g/cm3</v>
      </c>
      <c r="O5" s="27"/>
      <c r="S5" s="29"/>
    </row>
    <row r="6" spans="1:20" ht="17.25" customHeight="1" x14ac:dyDescent="0.25">
      <c r="A6" s="75" t="s">
        <v>3</v>
      </c>
      <c r="B6" s="4"/>
      <c r="C6" s="4"/>
      <c r="D6" s="4"/>
      <c r="E6" s="17">
        <v>14</v>
      </c>
      <c r="F6" s="18" t="s">
        <v>1</v>
      </c>
      <c r="O6" s="27"/>
      <c r="S6" s="30"/>
    </row>
    <row r="7" spans="1:20" ht="17.25" customHeight="1" x14ac:dyDescent="0.25">
      <c r="A7" s="75" t="s">
        <v>4</v>
      </c>
      <c r="B7" s="4"/>
      <c r="C7" s="4"/>
      <c r="D7" s="4"/>
      <c r="E7" s="19">
        <v>4.5</v>
      </c>
      <c r="F7" s="18" t="s">
        <v>1</v>
      </c>
      <c r="O7" s="27"/>
      <c r="S7" s="31"/>
    </row>
    <row r="8" spans="1:20" ht="17.25" customHeight="1" x14ac:dyDescent="0.25">
      <c r="A8" s="75" t="s">
        <v>5</v>
      </c>
      <c r="B8" s="4"/>
      <c r="C8" s="4"/>
      <c r="D8" s="4"/>
      <c r="E8" s="19">
        <v>0</v>
      </c>
      <c r="F8" s="18" t="s">
        <v>1</v>
      </c>
      <c r="O8" s="27"/>
      <c r="S8" s="31"/>
    </row>
    <row r="9" spans="1:20" ht="17.25" customHeight="1" x14ac:dyDescent="0.25">
      <c r="A9" s="15"/>
      <c r="B9" s="1"/>
      <c r="C9" s="1"/>
      <c r="D9" s="1"/>
      <c r="E9" s="6"/>
      <c r="F9" s="4"/>
      <c r="O9" s="27"/>
      <c r="S9" s="31"/>
    </row>
    <row r="10" spans="1:20" ht="20.25" customHeight="1" x14ac:dyDescent="0.3">
      <c r="A10" s="24" t="s">
        <v>6</v>
      </c>
      <c r="B10" s="2"/>
      <c r="C10" s="1"/>
      <c r="D10" s="1"/>
      <c r="E10" s="5"/>
      <c r="F10" s="5"/>
      <c r="G10" s="32"/>
      <c r="N10" s="33"/>
      <c r="O10" s="25"/>
      <c r="P10" s="26"/>
      <c r="S10" s="33"/>
      <c r="T10" s="33"/>
    </row>
    <row r="11" spans="1:20" ht="17.25" customHeight="1" x14ac:dyDescent="0.25">
      <c r="A11" s="63" t="s">
        <v>7</v>
      </c>
      <c r="B11" s="63"/>
      <c r="C11" s="63"/>
      <c r="D11" s="63"/>
      <c r="E11" s="51">
        <f>E4-E15</f>
        <v>14.85</v>
      </c>
      <c r="F11" s="1" t="s">
        <v>8</v>
      </c>
      <c r="G11" s="36"/>
      <c r="O11" s="27"/>
      <c r="S11" s="30"/>
    </row>
    <row r="12" spans="1:20" ht="17.25" customHeight="1" x14ac:dyDescent="0.25">
      <c r="A12" s="63"/>
      <c r="B12" s="63"/>
      <c r="C12" s="63"/>
      <c r="D12" s="63"/>
      <c r="E12" s="3"/>
      <c r="F12" s="1"/>
      <c r="O12" s="27"/>
      <c r="S12" s="30"/>
    </row>
    <row r="13" spans="1:20" ht="17.25" customHeight="1" x14ac:dyDescent="0.25">
      <c r="A13" s="34" t="s">
        <v>9</v>
      </c>
      <c r="B13" s="1"/>
      <c r="C13" s="1"/>
      <c r="D13" s="1"/>
      <c r="E13" s="74">
        <f>E7+E8</f>
        <v>4.5</v>
      </c>
      <c r="F13" s="2" t="s">
        <v>1</v>
      </c>
      <c r="O13" s="27"/>
      <c r="S13" s="31"/>
    </row>
    <row r="14" spans="1:20" x14ac:dyDescent="0.25">
      <c r="A14" s="34" t="s">
        <v>10</v>
      </c>
      <c r="B14" s="1"/>
      <c r="C14" s="1"/>
      <c r="D14" s="1"/>
      <c r="E14" s="12">
        <f>(((E5*E7/100)/(1+(E7/100)))+((E5*E8/100)/(1+(E8/100))))*1000</f>
        <v>76.650717703349287</v>
      </c>
      <c r="F14" s="35" t="s">
        <v>11</v>
      </c>
      <c r="N14" s="32"/>
      <c r="O14" s="27"/>
      <c r="S14" s="36"/>
      <c r="T14" s="32"/>
    </row>
    <row r="15" spans="1:20" hidden="1" x14ac:dyDescent="0.25">
      <c r="A15" s="66" t="s">
        <v>12</v>
      </c>
      <c r="B15" s="67"/>
      <c r="C15" s="67"/>
      <c r="D15" s="67"/>
      <c r="E15" s="64">
        <f>((0.3*E7)+(2.2*E8))</f>
        <v>1.3499999999999999</v>
      </c>
      <c r="F15" s="67" t="s">
        <v>1</v>
      </c>
      <c r="H15" s="65"/>
      <c r="I15" s="27"/>
      <c r="J15" s="27"/>
      <c r="M15" s="36"/>
      <c r="O15" s="27"/>
      <c r="S15" s="36"/>
    </row>
    <row r="16" spans="1:20" ht="17.25" hidden="1" x14ac:dyDescent="0.25">
      <c r="A16" s="66" t="s">
        <v>12</v>
      </c>
      <c r="B16" s="68"/>
      <c r="C16" s="67"/>
      <c r="D16" s="67"/>
      <c r="E16" s="64">
        <f>(E15)*E5*10</f>
        <v>24.029999999999994</v>
      </c>
      <c r="F16" s="69" t="s">
        <v>13</v>
      </c>
      <c r="I16" s="27"/>
      <c r="J16" s="27"/>
      <c r="K16" s="29"/>
      <c r="M16" s="36"/>
      <c r="O16" s="27"/>
      <c r="P16" s="29"/>
      <c r="S16" s="36"/>
    </row>
    <row r="17" spans="1:20" ht="17.25" x14ac:dyDescent="0.25">
      <c r="A17" s="34" t="s">
        <v>14</v>
      </c>
      <c r="B17" s="1"/>
      <c r="C17" s="1"/>
      <c r="D17" s="1"/>
      <c r="E17" s="13">
        <f>(((E4-E15)*E5*10)+E16)-((E6*E5*10))</f>
        <v>39.15999999999994</v>
      </c>
      <c r="F17" s="35" t="s">
        <v>15</v>
      </c>
      <c r="G17" s="73"/>
      <c r="I17" s="27"/>
      <c r="J17" s="27"/>
      <c r="M17" s="36"/>
      <c r="O17" s="27"/>
      <c r="S17" s="36"/>
    </row>
    <row r="18" spans="1:20" ht="17.25" customHeight="1" x14ac:dyDescent="0.25">
      <c r="A18" s="34" t="s">
        <v>16</v>
      </c>
      <c r="B18" s="1"/>
      <c r="C18" s="1"/>
      <c r="D18" s="1"/>
      <c r="E18" s="14">
        <f>E5*(E11)/175*10</f>
        <v>1.5104571428571427</v>
      </c>
      <c r="F18" s="35" t="s">
        <v>15</v>
      </c>
      <c r="H18" s="10"/>
      <c r="I18" s="27"/>
      <c r="J18" s="27"/>
      <c r="M18" s="36"/>
      <c r="N18" s="32"/>
      <c r="O18" s="27"/>
      <c r="S18" s="36"/>
      <c r="T18" s="32"/>
    </row>
    <row r="19" spans="1:20" ht="17.25" customHeight="1" x14ac:dyDescent="0.25">
      <c r="A19" s="15"/>
      <c r="B19" s="1"/>
      <c r="C19" s="1"/>
      <c r="D19" s="1"/>
      <c r="E19" s="9"/>
      <c r="F19" s="16"/>
      <c r="I19" s="27"/>
      <c r="J19" s="27"/>
      <c r="M19" s="36"/>
      <c r="N19" s="32"/>
      <c r="O19" s="27"/>
      <c r="S19" s="36"/>
      <c r="T19" s="32"/>
    </row>
    <row r="20" spans="1:20" ht="17.25" customHeight="1" x14ac:dyDescent="0.25">
      <c r="A20" s="60" t="s">
        <v>17</v>
      </c>
      <c r="B20" s="60"/>
      <c r="C20" s="60"/>
      <c r="D20" s="60"/>
      <c r="E20" s="62" t="str">
        <f>"1  :"</f>
        <v>1  :</v>
      </c>
      <c r="F20" s="61">
        <f>(E17+E18)/E18</f>
        <v>26.925925925925888</v>
      </c>
      <c r="I20" s="27"/>
      <c r="J20" s="27"/>
      <c r="L20" s="37"/>
      <c r="M20" s="38"/>
      <c r="O20" s="27"/>
      <c r="R20" s="37"/>
      <c r="S20" s="38"/>
    </row>
    <row r="21" spans="1:20" ht="17.25" customHeight="1" x14ac:dyDescent="0.25">
      <c r="A21" s="60"/>
      <c r="B21" s="60"/>
      <c r="C21" s="60"/>
      <c r="D21" s="60"/>
      <c r="E21" s="62"/>
      <c r="F21" s="61"/>
      <c r="N21" s="32"/>
      <c r="O21" s="27"/>
      <c r="S21" s="36"/>
      <c r="T21" s="32"/>
    </row>
    <row r="22" spans="1:20" x14ac:dyDescent="0.25">
      <c r="A22" s="15"/>
      <c r="B22" s="1"/>
      <c r="C22" s="1"/>
      <c r="D22" s="1"/>
      <c r="E22" s="8"/>
      <c r="F22" s="16"/>
      <c r="N22" s="32"/>
      <c r="O22" s="27"/>
      <c r="S22" s="36"/>
      <c r="T22" s="32"/>
    </row>
    <row r="23" spans="1:20" ht="21" x14ac:dyDescent="0.35">
      <c r="A23" s="59" t="str">
        <f>IF(E17&gt;5,"OK - Bindemittelanteil absorbiert Eigenfeuchte","Bindemittelanteil erhöhen !")</f>
        <v>OK - Bindemittelanteil absorbiert Eigenfeuchte</v>
      </c>
      <c r="B23" s="59"/>
      <c r="C23" s="59"/>
      <c r="D23" s="59"/>
      <c r="E23" s="59"/>
      <c r="F23" s="59"/>
    </row>
    <row r="24" spans="1:20" ht="18" customHeight="1" x14ac:dyDescent="0.35">
      <c r="A24" s="55"/>
      <c r="B24" s="55"/>
      <c r="C24" s="55"/>
      <c r="D24" s="55"/>
      <c r="E24" s="55"/>
      <c r="F24" s="55"/>
    </row>
    <row r="25" spans="1:20" ht="18" customHeight="1" x14ac:dyDescent="0.25">
      <c r="A25" s="1"/>
      <c r="B25" s="1"/>
      <c r="C25" s="1"/>
      <c r="D25" s="1"/>
      <c r="E25" s="1"/>
      <c r="F25" s="1"/>
    </row>
    <row r="26" spans="1:20" ht="23.25" customHeight="1" x14ac:dyDescent="0.25">
      <c r="A26" s="58" t="s">
        <v>18</v>
      </c>
      <c r="B26" s="58"/>
      <c r="C26" s="58"/>
      <c r="D26" s="58"/>
      <c r="E26" s="58"/>
      <c r="F26" s="58"/>
    </row>
    <row r="27" spans="1:20" ht="14.25" customHeight="1" x14ac:dyDescent="0.3">
      <c r="A27" s="40"/>
      <c r="B27" s="40"/>
      <c r="C27" s="40"/>
      <c r="D27" s="40"/>
      <c r="E27" s="40"/>
      <c r="F27" s="39"/>
    </row>
    <row r="28" spans="1:20" ht="18.75" x14ac:dyDescent="0.3">
      <c r="A28" s="50" t="s">
        <v>19</v>
      </c>
      <c r="B28" s="1"/>
      <c r="C28" s="1"/>
      <c r="D28" s="1"/>
      <c r="E28" s="1"/>
      <c r="F28" s="1"/>
    </row>
    <row r="29" spans="1:20" x14ac:dyDescent="0.25">
      <c r="A29" s="75" t="s">
        <v>20</v>
      </c>
      <c r="B29" s="34"/>
      <c r="C29" s="34"/>
      <c r="D29" s="2"/>
      <c r="E29" s="18">
        <v>0.25</v>
      </c>
      <c r="F29" s="18" t="s">
        <v>21</v>
      </c>
    </row>
    <row r="30" spans="1:20" x14ac:dyDescent="0.25">
      <c r="A30" s="75" t="s">
        <v>22</v>
      </c>
      <c r="B30" s="15"/>
      <c r="C30" s="15"/>
      <c r="D30" s="1"/>
      <c r="E30" s="18">
        <v>10</v>
      </c>
      <c r="F30" s="17" t="s">
        <v>21</v>
      </c>
    </row>
    <row r="31" spans="1:20" x14ac:dyDescent="0.25">
      <c r="A31" s="75" t="s">
        <v>23</v>
      </c>
      <c r="B31" s="15"/>
      <c r="C31" s="15"/>
      <c r="D31" s="1"/>
      <c r="E31" s="18">
        <v>600</v>
      </c>
      <c r="F31" s="18" t="s">
        <v>21</v>
      </c>
    </row>
    <row r="32" spans="1:20" x14ac:dyDescent="0.25">
      <c r="A32" s="15"/>
      <c r="B32" s="15"/>
      <c r="C32" s="15"/>
      <c r="D32" s="1"/>
      <c r="E32" s="4"/>
      <c r="F32" s="4"/>
    </row>
    <row r="33" spans="1:9" s="41" customFormat="1" ht="18.75" x14ac:dyDescent="0.3">
      <c r="A33" s="24" t="s">
        <v>24</v>
      </c>
      <c r="B33" s="42"/>
      <c r="C33" s="42"/>
      <c r="D33" s="42"/>
      <c r="E33" s="42"/>
      <c r="F33" s="42"/>
    </row>
    <row r="34" spans="1:9" ht="16.5" customHeight="1" x14ac:dyDescent="0.25">
      <c r="A34" s="15" t="s">
        <v>25</v>
      </c>
      <c r="B34" s="15"/>
      <c r="C34" s="15"/>
      <c r="D34" s="1"/>
      <c r="E34" s="1">
        <f>E30*E31</f>
        <v>6000</v>
      </c>
      <c r="F34" s="43" t="s">
        <v>26</v>
      </c>
    </row>
    <row r="35" spans="1:9" ht="16.5" customHeight="1" x14ac:dyDescent="0.25">
      <c r="A35" s="15" t="s">
        <v>27</v>
      </c>
      <c r="B35" s="15"/>
      <c r="C35" s="15"/>
      <c r="D35" s="1"/>
      <c r="E35" s="44">
        <f>E31*E30*E29*E18</f>
        <v>2265.6857142857139</v>
      </c>
      <c r="F35" s="43" t="s">
        <v>28</v>
      </c>
    </row>
    <row r="36" spans="1:9" ht="16.5" customHeight="1" x14ac:dyDescent="0.25">
      <c r="A36" s="15" t="s">
        <v>29</v>
      </c>
      <c r="B36" s="15"/>
      <c r="C36" s="15"/>
      <c r="D36" s="1"/>
      <c r="E36" s="72">
        <f>E31*E30*E29*E17/1000</f>
        <v>58.73999999999991</v>
      </c>
      <c r="F36" s="71" t="s">
        <v>37</v>
      </c>
    </row>
    <row r="37" spans="1:9" ht="16.5" customHeight="1" x14ac:dyDescent="0.25">
      <c r="A37" s="15" t="s">
        <v>30</v>
      </c>
      <c r="B37" s="34"/>
      <c r="C37" s="34"/>
      <c r="D37" s="2"/>
      <c r="E37" s="11">
        <f>(E31*E30*E29)/1000*E14</f>
        <v>114.97607655502392</v>
      </c>
      <c r="F37" s="45" t="s">
        <v>31</v>
      </c>
    </row>
    <row r="38" spans="1:9" x14ac:dyDescent="0.25">
      <c r="A38" s="49"/>
      <c r="B38" s="15"/>
      <c r="C38" s="15"/>
      <c r="D38" s="1"/>
      <c r="E38" s="1"/>
      <c r="F38" s="7"/>
    </row>
    <row r="39" spans="1:9" ht="18" x14ac:dyDescent="0.25">
      <c r="A39" s="47" t="s">
        <v>32</v>
      </c>
      <c r="B39" s="47"/>
      <c r="C39" s="47"/>
      <c r="D39" s="46"/>
      <c r="E39" s="70">
        <f>E14*E29</f>
        <v>19.162679425837322</v>
      </c>
      <c r="F39" s="48" t="s">
        <v>33</v>
      </c>
      <c r="H39" s="54"/>
    </row>
    <row r="40" spans="1:9" ht="18" x14ac:dyDescent="0.25">
      <c r="A40" s="47" t="s">
        <v>34</v>
      </c>
      <c r="B40" s="47"/>
      <c r="C40" s="52" t="str">
        <f>" mit 1 Teil Additiv  plus "</f>
        <v xml:space="preserve"> mit 1 Teil Additiv  plus </v>
      </c>
      <c r="D40" s="53">
        <f>F20</f>
        <v>26.925925925925888</v>
      </c>
      <c r="E40" s="70">
        <f>(E17+E18)*E29</f>
        <v>10.16761428571427</v>
      </c>
      <c r="F40" s="48" t="s">
        <v>35</v>
      </c>
      <c r="H40" s="54"/>
      <c r="I40" s="56"/>
    </row>
    <row r="41" spans="1:9" x14ac:dyDescent="0.25">
      <c r="A41" s="1"/>
      <c r="B41" s="1"/>
      <c r="C41" s="1"/>
      <c r="D41" s="1"/>
      <c r="E41" s="1"/>
      <c r="F41" s="1"/>
    </row>
    <row r="42" spans="1:9" ht="21.75" customHeight="1" x14ac:dyDescent="0.25">
      <c r="A42" s="57" t="s">
        <v>36</v>
      </c>
      <c r="B42" s="57"/>
      <c r="C42" s="57"/>
      <c r="D42" s="57"/>
      <c r="E42" s="57"/>
      <c r="F42" s="57"/>
    </row>
  </sheetData>
  <mergeCells count="8">
    <mergeCell ref="A42:F42"/>
    <mergeCell ref="A1:F1"/>
    <mergeCell ref="A23:F23"/>
    <mergeCell ref="A20:D21"/>
    <mergeCell ref="F20:F21"/>
    <mergeCell ref="E20:E21"/>
    <mergeCell ref="A11:D12"/>
    <mergeCell ref="A26:F26"/>
  </mergeCells>
  <printOptions horizontalCentered="1" verticalCentered="1"/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Bodenverfestigung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2019-10-24T17:34:48Z</dcterms:modified>
  <cp:category/>
  <cp:contentStatus/>
</cp:coreProperties>
</file>